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Hoja1!$A$1:$G$36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 s="1"/>
  <c r="D24" i="1" s="1"/>
  <c r="E24" i="1" s="1"/>
  <c r="F24" i="1" s="1"/>
  <c r="G24" i="1" s="1"/>
  <c r="B23" i="1"/>
  <c r="C23" i="1" s="1"/>
  <c r="D23" i="1" s="1"/>
  <c r="E23" i="1" s="1"/>
  <c r="F23" i="1" s="1"/>
  <c r="G23" i="1" s="1"/>
  <c r="B22" i="1"/>
  <c r="C22" i="1" s="1"/>
  <c r="D22" i="1" s="1"/>
  <c r="E22" i="1" s="1"/>
  <c r="F22" i="1" s="1"/>
  <c r="G22" i="1" s="1"/>
  <c r="B21" i="1"/>
  <c r="B19" i="1" s="1"/>
  <c r="B30" i="1" s="1"/>
  <c r="C17" i="1"/>
  <c r="C16" i="1"/>
  <c r="B15" i="1"/>
  <c r="C15" i="1" s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B13" i="1"/>
  <c r="B12" i="1"/>
  <c r="C12" i="1" s="1"/>
  <c r="D12" i="1" s="1"/>
  <c r="E12" i="1" s="1"/>
  <c r="F12" i="1" s="1"/>
  <c r="G12" i="1" s="1"/>
  <c r="C11" i="1"/>
  <c r="D11" i="1" s="1"/>
  <c r="E11" i="1" s="1"/>
  <c r="F11" i="1" s="1"/>
  <c r="G11" i="1" s="1"/>
  <c r="B11" i="1"/>
  <c r="B10" i="1"/>
  <c r="C10" i="1" s="1"/>
  <c r="D10" i="1" s="1"/>
  <c r="E10" i="1" s="1"/>
  <c r="F10" i="1" s="1"/>
  <c r="G10" i="1" s="1"/>
  <c r="C9" i="1"/>
  <c r="B9" i="1"/>
  <c r="B8" i="1"/>
  <c r="G6" i="1"/>
  <c r="F6" i="1"/>
  <c r="E6" i="1"/>
  <c r="D6" i="1"/>
  <c r="C6" i="1"/>
  <c r="B6" i="1"/>
  <c r="A2" i="1"/>
  <c r="C8" i="1" l="1"/>
  <c r="D9" i="1"/>
  <c r="C21" i="1"/>
  <c r="C19" i="1" l="1"/>
  <c r="D21" i="1"/>
  <c r="D8" i="1"/>
  <c r="E9" i="1"/>
  <c r="C30" i="1"/>
  <c r="F9" i="1" l="1"/>
  <c r="E8" i="1"/>
  <c r="D30" i="1"/>
  <c r="E21" i="1"/>
  <c r="D19" i="1"/>
  <c r="E19" i="1" l="1"/>
  <c r="E30" i="1" s="1"/>
  <c r="F21" i="1"/>
  <c r="G9" i="1"/>
  <c r="G8" i="1" s="1"/>
  <c r="F8" i="1"/>
  <c r="G21" i="1" l="1"/>
  <c r="G19" i="1" s="1"/>
  <c r="F19" i="1"/>
  <c r="G30" i="1"/>
  <c r="F30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<sst xmlns="http://schemas.openxmlformats.org/spreadsheetml/2006/main" count="28" uniqueCount="20">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</sst>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164" fontId="3" fillId="0" borderId="0" xfId="0" applyNumberFormat="1" applyFont="1" applyBorder="1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4" fillId="0" borderId="0" xfId="0" applyFont="1"/>
    <xf numFmtId="0" fontId="1" fillId="0" borderId="7" xfId="0" applyFont="1" applyFill="1" applyBorder="1" applyAlignment="1">
      <alignment horizontal="left" vertical="center" indent="3"/>
    </xf>
    <xf numFmtId="0" fontId="1" fillId="0" borderId="7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4413250</xdr:colOff>
      <xdr:row>32</xdr:row>
      <xdr:rowOff>31750</xdr:rowOff>
    </xdr:from>
    <xdr:to>
      <xdr:col>2</xdr:col>
      <xdr:colOff>1016000</xdr:colOff>
      <xdr:row>35</xdr:row>
      <xdr:rowOff>41276</xdr:rowOff>
    </xdr:to>
    <xdr:sp macro="" textlink="">
      <xdr:nvSpPr>
        <xdr:cNvPr id="2" name="6 CuadroTexto"/>
        <xdr:cNvSpPr txBox="1"/>
      </xdr:nvSpPr>
      <xdr:spPr>
        <a:xfrm>
          <a:off x="4413250" y="6588125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31750</xdr:colOff>
      <xdr:row>32</xdr:row>
      <xdr:rowOff>31751</xdr:rowOff>
    </xdr:from>
    <xdr:to>
      <xdr:col>6</xdr:col>
      <xdr:colOff>441325</xdr:colOff>
      <xdr:row>35</xdr:row>
      <xdr:rowOff>127000</xdr:rowOff>
    </xdr:to>
    <xdr:sp macro="" textlink="">
      <xdr:nvSpPr>
        <xdr:cNvPr id="3" name="9 CuadroTexto"/>
        <xdr:cNvSpPr txBox="1"/>
      </xdr:nvSpPr>
      <xdr:spPr>
        <a:xfrm>
          <a:off x="8763000" y="6588126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 Miguel de Allende,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view="pageBreakPreview" topLeftCell="A17" zoomScale="60" zoomScaleNormal="100" workbookViewId="0">
      <selection activeCell="C25" sqref="C25"/>
    </sheetView>
  </sheetViews>
  <sheetFormatPr baseColWidth="10" defaultColWidth="0" defaultRowHeight="15" zeroHeight="1" x14ac:dyDescent="0.25"/>
  <cols>
    <col min="1" max="1" width="68.7109375" style="6" customWidth="1"/>
    <col min="2" max="7" width="20.7109375" style="6" customWidth="1"/>
    <col min="8" max="16384" width="10.85546875" style="6" hidden="1"/>
  </cols>
  <sheetData>
    <row r="1" spans="1:7" customFormat="1" ht="21" x14ac:dyDescent="0.25">
      <c r="A1" s="19" t="s">
        <v>0</v>
      </c>
      <c r="B1" s="19"/>
      <c r="C1" s="19"/>
      <c r="D1" s="19"/>
      <c r="E1" s="19"/>
      <c r="F1" s="19"/>
      <c r="G1" s="19"/>
    </row>
    <row r="2" spans="1:7" customFormat="1" x14ac:dyDescent="0.25">
      <c r="A2" s="20" t="str">
        <f>ENTIDAD</f>
        <v>Municipio de San Miguel de Allende, Gobierno del Estado de Guanajuato</v>
      </c>
      <c r="B2" s="21"/>
      <c r="C2" s="21"/>
      <c r="D2" s="21"/>
      <c r="E2" s="21"/>
      <c r="F2" s="21"/>
      <c r="G2" s="22"/>
    </row>
    <row r="3" spans="1:7" customFormat="1" x14ac:dyDescent="0.25">
      <c r="A3" s="23" t="s">
        <v>1</v>
      </c>
      <c r="B3" s="24"/>
      <c r="C3" s="24"/>
      <c r="D3" s="24"/>
      <c r="E3" s="24"/>
      <c r="F3" s="24"/>
      <c r="G3" s="25"/>
    </row>
    <row r="4" spans="1:7" customFormat="1" x14ac:dyDescent="0.25">
      <c r="A4" s="23" t="s">
        <v>2</v>
      </c>
      <c r="B4" s="24"/>
      <c r="C4" s="24"/>
      <c r="D4" s="24"/>
      <c r="E4" s="24"/>
      <c r="F4" s="24"/>
      <c r="G4" s="25"/>
    </row>
    <row r="5" spans="1:7" customFormat="1" x14ac:dyDescent="0.25">
      <c r="A5" s="23" t="s">
        <v>3</v>
      </c>
      <c r="B5" s="24"/>
      <c r="C5" s="24"/>
      <c r="D5" s="24"/>
      <c r="E5" s="24"/>
      <c r="F5" s="24"/>
      <c r="G5" s="25"/>
    </row>
    <row r="6" spans="1:7" customFormat="1" x14ac:dyDescent="0.25">
      <c r="A6" s="26" t="s">
        <v>4</v>
      </c>
      <c r="B6" s="1">
        <f>ANIO1P</f>
        <v>2019</v>
      </c>
      <c r="C6" s="17" t="str">
        <f>ANIO2P</f>
        <v>2020 (d)</v>
      </c>
      <c r="D6" s="17" t="str">
        <f>ANIO3P</f>
        <v>2021 (d)</v>
      </c>
      <c r="E6" s="17" t="str">
        <f>ANIO4P</f>
        <v>2022 (d)</v>
      </c>
      <c r="F6" s="17" t="str">
        <f>ANIO5P</f>
        <v>2023 (d)</v>
      </c>
      <c r="G6" s="17" t="str">
        <f>ANIO6P</f>
        <v>2024 (d)</v>
      </c>
    </row>
    <row r="7" spans="1:7" customFormat="1" ht="45" x14ac:dyDescent="0.25">
      <c r="A7" s="27"/>
      <c r="B7" s="2" t="s">
        <v>5</v>
      </c>
      <c r="C7" s="18"/>
      <c r="D7" s="18"/>
      <c r="E7" s="18"/>
      <c r="F7" s="18"/>
      <c r="G7" s="18"/>
    </row>
    <row r="8" spans="1:7" x14ac:dyDescent="0.25">
      <c r="A8" s="3" t="s">
        <v>6</v>
      </c>
      <c r="B8" s="4">
        <f>SUM(B9:B17)</f>
        <v>28600470.049600001</v>
      </c>
      <c r="C8" s="5">
        <f>SUM(C9:C17)</f>
        <v>31955915.868512001</v>
      </c>
      <c r="D8" s="5">
        <f t="shared" ref="D8:G8" si="0">SUM(D9:D17)</f>
        <v>35755894.008384645</v>
      </c>
      <c r="E8" s="5">
        <f t="shared" si="0"/>
        <v>40068835.003909267</v>
      </c>
      <c r="F8" s="5">
        <f t="shared" si="0"/>
        <v>44975287.449817315</v>
      </c>
      <c r="G8" s="5">
        <f t="shared" si="0"/>
        <v>50570290.308329917</v>
      </c>
    </row>
    <row r="9" spans="1:7" x14ac:dyDescent="0.25">
      <c r="A9" s="7" t="s">
        <v>7</v>
      </c>
      <c r="B9" s="8">
        <f>13466517*1.1</f>
        <v>14813168.700000001</v>
      </c>
      <c r="C9" s="9">
        <f>B9*1.1</f>
        <v>16294485.570000002</v>
      </c>
      <c r="D9" s="9">
        <f t="shared" ref="D9:G9" si="1">C9*1.1</f>
        <v>17923934.127000004</v>
      </c>
      <c r="E9" s="9">
        <f t="shared" si="1"/>
        <v>19716327.539700005</v>
      </c>
      <c r="F9" s="9">
        <f t="shared" si="1"/>
        <v>21687960.293670006</v>
      </c>
      <c r="G9" s="9">
        <f t="shared" si="1"/>
        <v>23856756.32303701</v>
      </c>
    </row>
    <row r="10" spans="1:7" x14ac:dyDescent="0.25">
      <c r="A10" s="7" t="s">
        <v>8</v>
      </c>
      <c r="B10" s="8">
        <f>2619983.92*1.1</f>
        <v>2881982.3119999999</v>
      </c>
      <c r="C10" s="9">
        <f t="shared" ref="C10:G11" si="2">B10*1.1</f>
        <v>3170180.5432000002</v>
      </c>
      <c r="D10" s="9">
        <f t="shared" si="2"/>
        <v>3487198.5975200003</v>
      </c>
      <c r="E10" s="9">
        <f t="shared" si="2"/>
        <v>3835918.4572720006</v>
      </c>
      <c r="F10" s="9">
        <f t="shared" si="2"/>
        <v>4219510.3029992012</v>
      </c>
      <c r="G10" s="9">
        <f t="shared" si="2"/>
        <v>4641461.3332991218</v>
      </c>
    </row>
    <row r="11" spans="1:7" x14ac:dyDescent="0.25">
      <c r="A11" s="7" t="s">
        <v>9</v>
      </c>
      <c r="B11" s="8">
        <f>6160905.08*1.1</f>
        <v>6776995.5880000005</v>
      </c>
      <c r="C11" s="9">
        <f t="shared" si="2"/>
        <v>7454695.1468000012</v>
      </c>
      <c r="D11" s="9">
        <f t="shared" si="2"/>
        <v>8200164.6614800021</v>
      </c>
      <c r="E11" s="9">
        <f t="shared" si="2"/>
        <v>9020181.1276280023</v>
      </c>
      <c r="F11" s="9">
        <f t="shared" si="2"/>
        <v>9922199.2403908037</v>
      </c>
      <c r="G11" s="9">
        <f t="shared" si="2"/>
        <v>10914419.164429884</v>
      </c>
    </row>
    <row r="12" spans="1:7" x14ac:dyDescent="0.25">
      <c r="A12" s="7" t="s">
        <v>10</v>
      </c>
      <c r="B12" s="8">
        <f>405000*1.22</f>
        <v>494100</v>
      </c>
      <c r="C12" s="9">
        <f>B12*1.22</f>
        <v>602802</v>
      </c>
      <c r="D12" s="9">
        <f t="shared" ref="D12:G12" si="3">C12*1.22</f>
        <v>735418.44</v>
      </c>
      <c r="E12" s="9">
        <f t="shared" si="3"/>
        <v>897210.49679999996</v>
      </c>
      <c r="F12" s="9">
        <f t="shared" si="3"/>
        <v>1094596.8060959999</v>
      </c>
      <c r="G12" s="9">
        <f t="shared" si="3"/>
        <v>1335408.1034371199</v>
      </c>
    </row>
    <row r="13" spans="1:7" x14ac:dyDescent="0.25">
      <c r="A13" s="7" t="s">
        <v>11</v>
      </c>
      <c r="B13" s="8">
        <f>1025000*1.22</f>
        <v>1250500</v>
      </c>
      <c r="C13" s="9">
        <f t="shared" ref="C13:G17" si="4">B13*1.22</f>
        <v>1525610</v>
      </c>
      <c r="D13" s="9">
        <f t="shared" si="4"/>
        <v>1861244.2</v>
      </c>
      <c r="E13" s="9">
        <f t="shared" si="4"/>
        <v>2270717.9240000001</v>
      </c>
      <c r="F13" s="9">
        <f t="shared" si="4"/>
        <v>2770275.8672799999</v>
      </c>
      <c r="G13" s="9">
        <f t="shared" si="4"/>
        <v>3379736.5580815999</v>
      </c>
    </row>
    <row r="14" spans="1:7" x14ac:dyDescent="0.25">
      <c r="A14" s="7" t="s">
        <v>12</v>
      </c>
      <c r="B14" s="9">
        <v>0</v>
      </c>
      <c r="C14" s="9">
        <f t="shared" si="4"/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</row>
    <row r="15" spans="1:7" x14ac:dyDescent="0.25">
      <c r="A15" s="7" t="s">
        <v>13</v>
      </c>
      <c r="B15" s="8">
        <f>1953871.68*1.22</f>
        <v>2383723.4495999999</v>
      </c>
      <c r="C15" s="9">
        <f t="shared" si="4"/>
        <v>2908142.6085119997</v>
      </c>
      <c r="D15" s="9">
        <f t="shared" si="4"/>
        <v>3547933.9823846398</v>
      </c>
      <c r="E15" s="9">
        <f t="shared" si="4"/>
        <v>4328479.4585092608</v>
      </c>
      <c r="F15" s="9">
        <f t="shared" si="4"/>
        <v>5280744.9393812977</v>
      </c>
      <c r="G15" s="9">
        <f t="shared" si="4"/>
        <v>6442508.8260451835</v>
      </c>
    </row>
    <row r="16" spans="1:7" x14ac:dyDescent="0.25">
      <c r="A16" s="7" t="s">
        <v>14</v>
      </c>
      <c r="B16" s="9">
        <v>0</v>
      </c>
      <c r="C16" s="9">
        <f t="shared" si="4"/>
        <v>0</v>
      </c>
      <c r="D16" s="9">
        <v>0</v>
      </c>
      <c r="E16" s="9">
        <v>0</v>
      </c>
      <c r="F16" s="9">
        <v>0</v>
      </c>
      <c r="G16" s="9">
        <v>0</v>
      </c>
    </row>
    <row r="17" spans="1:12" x14ac:dyDescent="0.25">
      <c r="A17" s="7" t="s">
        <v>15</v>
      </c>
      <c r="B17" s="9">
        <v>0</v>
      </c>
      <c r="C17" s="9">
        <f t="shared" si="4"/>
        <v>0</v>
      </c>
      <c r="D17" s="9">
        <v>0</v>
      </c>
      <c r="E17" s="9">
        <v>0</v>
      </c>
      <c r="F17" s="9">
        <v>0</v>
      </c>
      <c r="G17" s="9">
        <v>0</v>
      </c>
    </row>
    <row r="18" spans="1:12" x14ac:dyDescent="0.25">
      <c r="A18" s="10"/>
      <c r="B18" s="11"/>
      <c r="C18" s="11"/>
      <c r="D18" s="11"/>
      <c r="E18" s="11"/>
      <c r="F18" s="11"/>
      <c r="G18" s="11"/>
    </row>
    <row r="19" spans="1:12" x14ac:dyDescent="0.25">
      <c r="A19" s="12" t="s">
        <v>16</v>
      </c>
      <c r="B19" s="13">
        <f>SUM(B20:B28)</f>
        <v>10847950.960000001</v>
      </c>
      <c r="C19" s="13">
        <f t="shared" ref="C19:G19" si="5">SUM(C20:C28)</f>
        <v>11498828.017600002</v>
      </c>
      <c r="D19" s="13">
        <f t="shared" si="5"/>
        <v>12188757.698656</v>
      </c>
      <c r="E19" s="13">
        <f t="shared" si="5"/>
        <v>12920083.160575362</v>
      </c>
      <c r="F19" s="13">
        <f t="shared" si="5"/>
        <v>13695288.150209885</v>
      </c>
      <c r="G19" s="13">
        <f t="shared" si="5"/>
        <v>14517005.439222479</v>
      </c>
    </row>
    <row r="20" spans="1:12" x14ac:dyDescent="0.25">
      <c r="A20" s="7" t="s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12" x14ac:dyDescent="0.25">
      <c r="A21" s="7" t="s">
        <v>8</v>
      </c>
      <c r="B21" s="9">
        <f>980800*1.06</f>
        <v>1039648</v>
      </c>
      <c r="C21" s="9">
        <f>B21*1.06</f>
        <v>1102026.8800000001</v>
      </c>
      <c r="D21" s="9">
        <f>C21*1.06</f>
        <v>1168148.4928000001</v>
      </c>
      <c r="E21" s="9">
        <f t="shared" ref="E21:G21" si="6">D21*1.06</f>
        <v>1238237.4023680002</v>
      </c>
      <c r="F21" s="9">
        <f t="shared" si="6"/>
        <v>1312531.6465100804</v>
      </c>
      <c r="G21" s="9">
        <f t="shared" si="6"/>
        <v>1391283.5453006853</v>
      </c>
    </row>
    <row r="22" spans="1:12" x14ac:dyDescent="0.25">
      <c r="A22" s="7" t="s">
        <v>9</v>
      </c>
      <c r="B22" s="9">
        <f>2820876*1.06</f>
        <v>2990128.56</v>
      </c>
      <c r="C22" s="9">
        <f t="shared" ref="C22:G24" si="7">B22*1.06</f>
        <v>3169536.2736000004</v>
      </c>
      <c r="D22" s="9">
        <f t="shared" si="7"/>
        <v>3359708.4500160008</v>
      </c>
      <c r="E22" s="9">
        <f t="shared" si="7"/>
        <v>3561290.9570169612</v>
      </c>
      <c r="F22" s="9">
        <f t="shared" si="7"/>
        <v>3774968.414437979</v>
      </c>
      <c r="G22" s="9">
        <f t="shared" si="7"/>
        <v>4001466.5193042578</v>
      </c>
    </row>
    <row r="23" spans="1:12" x14ac:dyDescent="0.25">
      <c r="A23" s="7" t="s">
        <v>10</v>
      </c>
      <c r="B23" s="9">
        <f>5628240*1.06</f>
        <v>5965934.4000000004</v>
      </c>
      <c r="C23" s="9">
        <f>B23*1.06</f>
        <v>6323890.4640000006</v>
      </c>
      <c r="D23" s="9">
        <f t="shared" si="7"/>
        <v>6703323.8918400006</v>
      </c>
      <c r="E23" s="9">
        <f t="shared" si="7"/>
        <v>7105523.325350401</v>
      </c>
      <c r="F23" s="9">
        <f t="shared" si="7"/>
        <v>7531854.7248714259</v>
      </c>
      <c r="G23" s="9">
        <f>F23*1.06</f>
        <v>7983766.0083637116</v>
      </c>
    </row>
    <row r="24" spans="1:12" x14ac:dyDescent="0.25">
      <c r="A24" s="7" t="s">
        <v>11</v>
      </c>
      <c r="B24" s="9">
        <f>804000*1.06</f>
        <v>852240</v>
      </c>
      <c r="C24" s="9">
        <f t="shared" si="7"/>
        <v>903374.4</v>
      </c>
      <c r="D24" s="9">
        <f t="shared" si="7"/>
        <v>957576.86400000006</v>
      </c>
      <c r="E24" s="9">
        <f t="shared" si="7"/>
        <v>1015031.4758400001</v>
      </c>
      <c r="F24" s="9">
        <f t="shared" si="7"/>
        <v>1075933.3643904002</v>
      </c>
      <c r="G24" s="9">
        <f t="shared" si="7"/>
        <v>1140489.3662538242</v>
      </c>
    </row>
    <row r="25" spans="1:12" x14ac:dyDescent="0.25">
      <c r="A25" s="7" t="s">
        <v>12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12" x14ac:dyDescent="0.25">
      <c r="A26" s="7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12" x14ac:dyDescent="0.25">
      <c r="A27" s="7" t="s">
        <v>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12" x14ac:dyDescent="0.25">
      <c r="A28" s="7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12" x14ac:dyDescent="0.25">
      <c r="A29" s="11"/>
      <c r="B29" s="11"/>
      <c r="C29" s="11"/>
      <c r="D29" s="11"/>
      <c r="E29" s="11"/>
      <c r="F29" s="11"/>
      <c r="G29" s="11"/>
    </row>
    <row r="30" spans="1:12" x14ac:dyDescent="0.25">
      <c r="A30" s="29" t="s">
        <v>18</v>
      </c>
      <c r="B30" s="30">
        <f>B8+B19</f>
        <v>39448421.009599999</v>
      </c>
      <c r="C30" s="30">
        <f t="shared" ref="C30:G30" si="8">C8+C19</f>
        <v>43454743.886112005</v>
      </c>
      <c r="D30" s="30">
        <f t="shared" si="8"/>
        <v>47944651.707040645</v>
      </c>
      <c r="E30" s="30">
        <f t="shared" si="8"/>
        <v>52988918.164484628</v>
      </c>
      <c r="F30" s="30">
        <f t="shared" si="8"/>
        <v>58670575.600027204</v>
      </c>
      <c r="G30" s="30">
        <f t="shared" si="8"/>
        <v>65087295.747552395</v>
      </c>
    </row>
    <row r="31" spans="1:12" x14ac:dyDescent="0.25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5">
      <c r="A32" s="14"/>
      <c r="B32" s="15"/>
      <c r="C32" s="15"/>
      <c r="D32" s="15"/>
      <c r="E32" s="15"/>
      <c r="F32" s="15"/>
      <c r="G32" s="15"/>
    </row>
    <row r="33" spans="1:7" x14ac:dyDescent="0.25">
      <c r="A33" s="14"/>
      <c r="B33" s="15"/>
      <c r="C33" s="15"/>
      <c r="D33" s="15"/>
      <c r="E33" s="15"/>
      <c r="F33" s="15"/>
      <c r="G33" s="15"/>
    </row>
    <row r="34" spans="1:7" x14ac:dyDescent="0.25">
      <c r="A34" s="14"/>
      <c r="B34" s="15"/>
      <c r="C34" s="15"/>
      <c r="D34" s="15"/>
      <c r="E34" s="15"/>
      <c r="F34" s="15"/>
      <c r="G34" s="15"/>
    </row>
    <row r="35" spans="1:7" x14ac:dyDescent="0.25">
      <c r="A35" s="14"/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  <c r="F36" s="16"/>
      <c r="G36" s="1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 B32:G35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paperSize="9" scale="4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2018-05-02T17:22:10Z</dcterms:created>
  <dcterms:modified xsi:type="dcterms:W3CDTF">2018-05-09T20:32:33Z</dcterms:modified>
</cp:coreProperties>
</file>